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hpiego-my.sharepoint.com/personal/mhasintsoa_jhpiego_org/Documents/Attachments/DOSSIER VATOMANDRY/BI JANV 2026/BOITE A PHARMACIE/"/>
    </mc:Choice>
  </mc:AlternateContent>
  <xr:revisionPtr revIDLastSave="275" documentId="8_{66B3AD3F-4DDF-4D37-B4C1-C1A53B6556CC}" xr6:coauthVersionLast="47" xr6:coauthVersionMax="47" xr10:uidLastSave="{F6D8AC8C-5E6F-4891-90AB-0F0F649C1D28}"/>
  <bookViews>
    <workbookView xWindow="-110" yWindow="-110" windowWidth="19420" windowHeight="10300" xr2:uid="{48DD2AEC-B458-4DCB-9A63-60471BBA3E6F}"/>
  </bookViews>
  <sheets>
    <sheet name="Boite à Pharmacie" sheetId="1" r:id="rId1"/>
  </sheets>
  <externalReferences>
    <externalReference r:id="rId2"/>
  </externalReferences>
  <definedNames>
    <definedName name="ListeEmploye">[1]!Tableau1[#Data]</definedName>
    <definedName name="ListeMouvement">[1]!Tableau5[Mouvement]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26" i="1"/>
  <c r="E25" i="1"/>
  <c r="E24" i="1"/>
  <c r="E23" i="1"/>
  <c r="E22" i="1"/>
  <c r="E21" i="1"/>
  <c r="E17" i="1"/>
  <c r="E18" i="1"/>
  <c r="E14" i="1" l="1"/>
  <c r="E11" i="1"/>
  <c r="E10" i="1"/>
  <c r="E9" i="1"/>
  <c r="E29" i="1"/>
  <c r="E28" i="1"/>
  <c r="E27" i="1"/>
  <c r="E20" i="1"/>
  <c r="E19" i="1"/>
  <c r="E16" i="1"/>
  <c r="E15" i="1"/>
  <c r="E13" i="1"/>
  <c r="E12" i="1"/>
  <c r="E8" i="1"/>
  <c r="E30" i="1" s="1"/>
  <c r="E7" i="1"/>
  <c r="E4" i="1"/>
</calcChain>
</file>

<file path=xl/sharedStrings.xml><?xml version="1.0" encoding="utf-8"?>
<sst xmlns="http://schemas.openxmlformats.org/spreadsheetml/2006/main" count="33" uniqueCount="33">
  <si>
    <t>Articles</t>
  </si>
  <si>
    <t>Quantité</t>
  </si>
  <si>
    <t xml:space="preserve">Bétadine jaune dermique </t>
  </si>
  <si>
    <t xml:space="preserve">Compresse antiseptique </t>
  </si>
  <si>
    <t>Coton 50 g</t>
  </si>
  <si>
    <t>Sparadrap rouleau</t>
  </si>
  <si>
    <t>Doliprane 1gr (boîte)</t>
  </si>
  <si>
    <t>Doliprane 500 mg (boîte)</t>
  </si>
  <si>
    <t>Efferalgan 1 gr effervescent (boîte)</t>
  </si>
  <si>
    <t>Chlorphéniramine (plaquette de 10)</t>
  </si>
  <si>
    <t>Carbophos (plaquette de 10)</t>
  </si>
  <si>
    <t>Gel hydro alcoolique</t>
  </si>
  <si>
    <t>Amoxiciline gellule 500mg (plaquette)</t>
  </si>
  <si>
    <t>Alcool 100ml</t>
  </si>
  <si>
    <t>Ibuprofène 400 mg (plaquette de 10)</t>
  </si>
  <si>
    <t>Fervex adute (boite)</t>
  </si>
  <si>
    <t>Metronidazole cp 250 mg (plaquette de 10)</t>
  </si>
  <si>
    <t>Spasfon</t>
  </si>
  <si>
    <t xml:space="preserve">Vegebom secours pommade </t>
  </si>
  <si>
    <t>Prednisolone cp (plaquette)</t>
  </si>
  <si>
    <t>CaC100</t>
  </si>
  <si>
    <t>Test de diagnostic rapide Malaria</t>
  </si>
  <si>
    <t>Bande velpeau</t>
  </si>
  <si>
    <t>Solution repulsive moustique</t>
  </si>
  <si>
    <t>N°</t>
  </si>
  <si>
    <t>Maalox sachet</t>
  </si>
  <si>
    <t>COUT</t>
  </si>
  <si>
    <t>TOTAL</t>
  </si>
  <si>
    <t>Nombre de Districts</t>
  </si>
  <si>
    <t>Serviette hygiénique</t>
  </si>
  <si>
    <t>Gaviscon</t>
  </si>
  <si>
    <t>Masque (boite de 100)</t>
  </si>
  <si>
    <t>Liste des médicament à commander pour les 7 Districts d'Atsinanana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</si>
</sst>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theme="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3" fillId="0" borderId="1" xfId="1" applyNumberFormat="1" applyFont="1" applyBorder="1"/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Font="1"/>
    <xf numFmtId="0" fontId="3" fillId="0" borderId="4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hpiego-my.sharepoint.com/personal/mhasintsoa_jhpiego_org/Documents/Attachments/DOSSIER%20VATOMANDRY/BI%20JANV%202026/BOITE%20A%20PHARMACIE/STOCK%20BOITE%20A%20PHARMACIE.xlsx" TargetMode="External"/><Relationship Id="rId1" Type="http://schemas.openxmlformats.org/officeDocument/2006/relationships/externalLinkPath" Target="STOCK%20BOITE%20A%20PHARMAC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ètres"/>
      <sheetName val="Mouvements"/>
      <sheetName val="PRIX ESTIMATIF "/>
      <sheetName val="Résumé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E5578-C162-4BCD-A216-BF355CAF40F8}">
  <dimension ref="A2:H30"/>
  <sheetViews>
    <sheetView tabSelected="1" workbookViewId="0">
      <selection activeCell="I7" sqref="I7"/>
    </sheetView>
  </sheetViews>
  <sheetFormatPr baseColWidth="10" defaultRowHeight="14.5" x14ac:dyDescent="0.35"/>
  <cols>
    <col min="1" max="1" width="6.26953125" style="1" customWidth="1"/>
    <col min="2" max="2" width="40.08984375" customWidth="1"/>
    <col min="3" max="4" width="10.90625" style="1"/>
  </cols>
  <sheetData>
    <row r="2" spans="1:8" x14ac:dyDescent="0.35">
      <c r="A2" s="10" t="s">
        <v>32</v>
      </c>
      <c r="B2" s="10"/>
      <c r="C2" s="10"/>
    </row>
    <row r="3" spans="1:8" ht="29" x14ac:dyDescent="0.35">
      <c r="A3" s="4" t="s">
        <v>24</v>
      </c>
      <c r="B3" s="4" t="s">
        <v>0</v>
      </c>
      <c r="C3" s="4" t="s">
        <v>1</v>
      </c>
      <c r="D3" s="6" t="s">
        <v>28</v>
      </c>
      <c r="E3" s="4" t="s">
        <v>26</v>
      </c>
    </row>
    <row r="4" spans="1:8" x14ac:dyDescent="0.35">
      <c r="A4" s="3">
        <v>1</v>
      </c>
      <c r="B4" s="2" t="s">
        <v>13</v>
      </c>
      <c r="C4" s="3">
        <v>4</v>
      </c>
      <c r="D4" s="3">
        <v>7</v>
      </c>
      <c r="E4" s="2">
        <f>10000*C4*D4</f>
        <v>280000</v>
      </c>
    </row>
    <row r="5" spans="1:8" x14ac:dyDescent="0.35">
      <c r="A5" s="3">
        <v>2</v>
      </c>
      <c r="B5" s="2" t="s">
        <v>11</v>
      </c>
      <c r="C5" s="3">
        <v>4</v>
      </c>
      <c r="D5" s="3">
        <v>7</v>
      </c>
      <c r="E5" s="2">
        <f>15000*C5*D5</f>
        <v>420000</v>
      </c>
    </row>
    <row r="6" spans="1:8" x14ac:dyDescent="0.35">
      <c r="A6" s="3">
        <v>3</v>
      </c>
      <c r="B6" s="2" t="s">
        <v>12</v>
      </c>
      <c r="C6" s="3">
        <v>10</v>
      </c>
      <c r="D6" s="3">
        <v>7</v>
      </c>
      <c r="E6" s="2">
        <f>2000*7*C6</f>
        <v>140000</v>
      </c>
    </row>
    <row r="7" spans="1:8" x14ac:dyDescent="0.35">
      <c r="A7" s="3">
        <v>4</v>
      </c>
      <c r="B7" s="2" t="s">
        <v>2</v>
      </c>
      <c r="C7" s="3">
        <v>2</v>
      </c>
      <c r="D7" s="3">
        <v>7</v>
      </c>
      <c r="E7" s="2">
        <f>12000*C7*D7</f>
        <v>168000</v>
      </c>
    </row>
    <row r="8" spans="1:8" x14ac:dyDescent="0.35">
      <c r="A8" s="3">
        <v>5</v>
      </c>
      <c r="B8" s="2" t="s">
        <v>10</v>
      </c>
      <c r="C8" s="3">
        <v>50</v>
      </c>
      <c r="D8" s="3">
        <v>7</v>
      </c>
      <c r="E8" s="2">
        <f>6000*D8</f>
        <v>42000</v>
      </c>
    </row>
    <row r="9" spans="1:8" x14ac:dyDescent="0.35">
      <c r="A9" s="3">
        <v>6</v>
      </c>
      <c r="B9" s="2" t="s">
        <v>9</v>
      </c>
      <c r="C9" s="3">
        <v>3</v>
      </c>
      <c r="D9" s="3">
        <v>7</v>
      </c>
      <c r="E9" s="2">
        <f>5000*C9*D9</f>
        <v>105000</v>
      </c>
    </row>
    <row r="10" spans="1:8" x14ac:dyDescent="0.35">
      <c r="A10" s="3">
        <v>7</v>
      </c>
      <c r="B10" s="2" t="s">
        <v>3</v>
      </c>
      <c r="C10" s="3">
        <v>10</v>
      </c>
      <c r="D10" s="3">
        <v>7</v>
      </c>
      <c r="E10" s="2">
        <f>8000*D10*2</f>
        <v>112000</v>
      </c>
      <c r="H10" s="9"/>
    </row>
    <row r="11" spans="1:8" x14ac:dyDescent="0.35">
      <c r="A11" s="3">
        <v>8</v>
      </c>
      <c r="B11" s="2" t="s">
        <v>4</v>
      </c>
      <c r="C11" s="3">
        <v>4</v>
      </c>
      <c r="D11" s="3">
        <v>7</v>
      </c>
      <c r="E11" s="2">
        <f>1000*C11*D11</f>
        <v>28000</v>
      </c>
    </row>
    <row r="12" spans="1:8" x14ac:dyDescent="0.35">
      <c r="A12" s="3">
        <v>10</v>
      </c>
      <c r="B12" s="2" t="s">
        <v>6</v>
      </c>
      <c r="C12" s="3">
        <v>5</v>
      </c>
      <c r="D12" s="3">
        <v>7</v>
      </c>
      <c r="E12" s="2">
        <f>6500*C12*D12</f>
        <v>227500</v>
      </c>
    </row>
    <row r="13" spans="1:8" x14ac:dyDescent="0.35">
      <c r="A13" s="3">
        <v>11</v>
      </c>
      <c r="B13" s="2" t="s">
        <v>7</v>
      </c>
      <c r="C13" s="3">
        <v>5</v>
      </c>
      <c r="D13" s="3">
        <v>7</v>
      </c>
      <c r="E13" s="2">
        <f>6500*C13*D13</f>
        <v>227500</v>
      </c>
    </row>
    <row r="14" spans="1:8" x14ac:dyDescent="0.35">
      <c r="A14" s="3">
        <v>12</v>
      </c>
      <c r="B14" s="2" t="s">
        <v>8</v>
      </c>
      <c r="C14" s="3">
        <v>3</v>
      </c>
      <c r="D14" s="3">
        <v>7</v>
      </c>
      <c r="E14" s="2">
        <f>10000*C14*7</f>
        <v>210000</v>
      </c>
    </row>
    <row r="15" spans="1:8" x14ac:dyDescent="0.35">
      <c r="A15" s="3">
        <v>13</v>
      </c>
      <c r="B15" s="2" t="s">
        <v>15</v>
      </c>
      <c r="C15" s="3">
        <v>4</v>
      </c>
      <c r="D15" s="3">
        <v>7</v>
      </c>
      <c r="E15" s="2">
        <f>10000*C15*D15</f>
        <v>280000</v>
      </c>
    </row>
    <row r="16" spans="1:8" x14ac:dyDescent="0.35">
      <c r="A16" s="3">
        <v>14</v>
      </c>
      <c r="B16" s="2" t="s">
        <v>14</v>
      </c>
      <c r="C16" s="3">
        <v>5</v>
      </c>
      <c r="D16" s="3">
        <v>7</v>
      </c>
      <c r="E16" s="2">
        <f>5000*C16*D16</f>
        <v>175000</v>
      </c>
    </row>
    <row r="17" spans="1:5" x14ac:dyDescent="0.35">
      <c r="A17" s="3">
        <v>15</v>
      </c>
      <c r="B17" s="2" t="s">
        <v>25</v>
      </c>
      <c r="C17" s="3">
        <v>1</v>
      </c>
      <c r="D17" s="3">
        <v>7</v>
      </c>
      <c r="E17" s="2">
        <f>10000*C17*D17</f>
        <v>70000</v>
      </c>
    </row>
    <row r="18" spans="1:5" x14ac:dyDescent="0.35">
      <c r="A18" s="3">
        <v>16</v>
      </c>
      <c r="B18" s="2" t="s">
        <v>30</v>
      </c>
      <c r="C18" s="3">
        <v>1</v>
      </c>
      <c r="D18" s="3">
        <v>7</v>
      </c>
      <c r="E18" s="2">
        <f>18000*D18</f>
        <v>126000</v>
      </c>
    </row>
    <row r="19" spans="1:5" x14ac:dyDescent="0.35">
      <c r="A19" s="3">
        <v>17</v>
      </c>
      <c r="B19" s="2" t="s">
        <v>16</v>
      </c>
      <c r="C19" s="3">
        <v>5</v>
      </c>
      <c r="D19" s="3">
        <v>7</v>
      </c>
      <c r="E19" s="2">
        <f>7000*C19*D19</f>
        <v>245000</v>
      </c>
    </row>
    <row r="20" spans="1:5" x14ac:dyDescent="0.35">
      <c r="A20" s="3">
        <v>18</v>
      </c>
      <c r="B20" s="2" t="s">
        <v>5</v>
      </c>
      <c r="C20" s="3">
        <v>4</v>
      </c>
      <c r="D20" s="3">
        <v>7</v>
      </c>
      <c r="E20" s="2">
        <f>5000*C20*D20</f>
        <v>140000</v>
      </c>
    </row>
    <row r="21" spans="1:5" x14ac:dyDescent="0.35">
      <c r="A21" s="3">
        <v>19</v>
      </c>
      <c r="B21" s="2" t="s">
        <v>17</v>
      </c>
      <c r="C21" s="3">
        <v>2</v>
      </c>
      <c r="D21" s="3">
        <v>7</v>
      </c>
      <c r="E21" s="2">
        <f>7000*C21*D21</f>
        <v>98000</v>
      </c>
    </row>
    <row r="22" spans="1:5" x14ac:dyDescent="0.35">
      <c r="A22" s="3">
        <v>20</v>
      </c>
      <c r="B22" s="2" t="s">
        <v>21</v>
      </c>
      <c r="C22" s="3">
        <v>10</v>
      </c>
      <c r="D22" s="3">
        <v>7</v>
      </c>
      <c r="E22" s="2">
        <f>5000*D22</f>
        <v>35000</v>
      </c>
    </row>
    <row r="23" spans="1:5" x14ac:dyDescent="0.35">
      <c r="A23" s="3">
        <v>21</v>
      </c>
      <c r="B23" s="2" t="s">
        <v>31</v>
      </c>
      <c r="C23" s="3">
        <v>2</v>
      </c>
      <c r="D23" s="3">
        <v>7</v>
      </c>
      <c r="E23" s="2">
        <f>20000*C23*D23</f>
        <v>280000</v>
      </c>
    </row>
    <row r="24" spans="1:5" x14ac:dyDescent="0.35">
      <c r="A24" s="3">
        <v>22</v>
      </c>
      <c r="B24" s="2" t="s">
        <v>18</v>
      </c>
      <c r="C24" s="3">
        <v>2</v>
      </c>
      <c r="D24" s="3">
        <v>7</v>
      </c>
      <c r="E24" s="2">
        <f>20000*C24*D24</f>
        <v>280000</v>
      </c>
    </row>
    <row r="25" spans="1:5" x14ac:dyDescent="0.35">
      <c r="A25" s="3">
        <v>23</v>
      </c>
      <c r="B25" s="2" t="s">
        <v>19</v>
      </c>
      <c r="C25" s="3">
        <v>2</v>
      </c>
      <c r="D25" s="3">
        <v>7</v>
      </c>
      <c r="E25" s="2">
        <f>2000*2*D25</f>
        <v>28000</v>
      </c>
    </row>
    <row r="26" spans="1:5" x14ac:dyDescent="0.35">
      <c r="A26" s="3">
        <v>24</v>
      </c>
      <c r="B26" s="2" t="s">
        <v>20</v>
      </c>
      <c r="C26" s="3">
        <v>2</v>
      </c>
      <c r="D26" s="3">
        <v>7</v>
      </c>
      <c r="E26" s="2">
        <f>10000*C26*D26</f>
        <v>140000</v>
      </c>
    </row>
    <row r="27" spans="1:5" x14ac:dyDescent="0.35">
      <c r="A27" s="3">
        <v>25</v>
      </c>
      <c r="B27" s="2" t="s">
        <v>22</v>
      </c>
      <c r="C27" s="3">
        <v>5</v>
      </c>
      <c r="D27" s="3">
        <v>7</v>
      </c>
      <c r="E27" s="2">
        <f>5000*C27*D27</f>
        <v>175000</v>
      </c>
    </row>
    <row r="28" spans="1:5" x14ac:dyDescent="0.35">
      <c r="A28" s="3">
        <v>26</v>
      </c>
      <c r="B28" s="2" t="s">
        <v>23</v>
      </c>
      <c r="C28" s="3">
        <v>3</v>
      </c>
      <c r="D28" s="3">
        <v>7</v>
      </c>
      <c r="E28" s="2">
        <f>10000*C28*D28</f>
        <v>210000</v>
      </c>
    </row>
    <row r="29" spans="1:5" x14ac:dyDescent="0.35">
      <c r="A29" s="3">
        <v>27</v>
      </c>
      <c r="B29" s="2" t="s">
        <v>29</v>
      </c>
      <c r="C29" s="3">
        <v>3</v>
      </c>
      <c r="D29" s="3">
        <v>7</v>
      </c>
      <c r="E29" s="2">
        <f>5000*C29*D29</f>
        <v>105000</v>
      </c>
    </row>
    <row r="30" spans="1:5" x14ac:dyDescent="0.35">
      <c r="A30" s="7" t="s">
        <v>27</v>
      </c>
      <c r="B30" s="7"/>
      <c r="C30" s="7"/>
      <c r="D30" s="8"/>
      <c r="E30" s="5">
        <f>SUM(E4:E29)</f>
        <v>4347000</v>
      </c>
    </row>
  </sheetData>
  <mergeCells count="2">
    <mergeCell ref="A30:D30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Boite à Pharmacie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Fanomezana Voahangy Andriamamonjy</dc:creator>
  <cp:lastModifiedBy>Marie Sozomene Hasintsoa</cp:lastModifiedBy>
  <dcterms:created xsi:type="dcterms:W3CDTF">2026-01-15T13:31:42Z</dcterms:created>
  <dcterms:modified xsi:type="dcterms:W3CDTF">2026-01-26T10:07:05Z</dcterms:modified>
</cp:coreProperties>
</file>